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67d4dc2a96b943/Pathstone/All Book and Training Program/Toolbox/4.5 Tools Seek Performance/4 Histogram/"/>
    </mc:Choice>
  </mc:AlternateContent>
  <xr:revisionPtr revIDLastSave="11" documentId="8_{5B47CC3F-55E3-4768-AB13-0128D816F727}" xr6:coauthVersionLast="47" xr6:coauthVersionMax="47" xr10:uidLastSave="{606D70BE-03F2-40F9-A2BF-7520203B5F80}"/>
  <bookViews>
    <workbookView xWindow="23929" yWindow="-113" windowWidth="24267" windowHeight="13023" xr2:uid="{00000000-000D-0000-FFFF-FFFF00000000}"/>
  </bookViews>
  <sheets>
    <sheet name="Histogram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Histogram!$A$1:$R$41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F21" i="2"/>
  <c r="G20" i="2" l="1"/>
  <c r="C20" i="2"/>
  <c r="C19" i="2"/>
  <c r="C18" i="2"/>
  <c r="C16" i="2"/>
  <c r="C15" i="2"/>
  <c r="C14" i="2"/>
  <c r="C13" i="2"/>
  <c r="C12" i="2"/>
  <c r="C17" i="2" l="1"/>
  <c r="F10" i="2"/>
  <c r="C11" i="2" s="1"/>
  <c r="F16" i="2" l="1"/>
  <c r="G15" i="2" s="1"/>
  <c r="F12" i="2"/>
  <c r="G11" i="2" s="1"/>
  <c r="F15" i="2"/>
  <c r="G14" i="2" s="1"/>
  <c r="F19" i="2"/>
  <c r="F17" i="2"/>
  <c r="G16" i="2" s="1"/>
  <c r="F20" i="2"/>
  <c r="G19" i="2" s="1"/>
  <c r="F14" i="2"/>
  <c r="F11" i="2"/>
  <c r="G10" i="2" s="1"/>
  <c r="F18" i="2"/>
  <c r="F13" i="2"/>
  <c r="G12" i="2" s="1"/>
  <c r="H13" i="2" l="1"/>
  <c r="H15" i="2"/>
  <c r="H18" i="2"/>
  <c r="H11" i="2"/>
  <c r="H12" i="2"/>
  <c r="H14" i="2"/>
  <c r="G13" i="2"/>
  <c r="H19" i="2"/>
  <c r="H20" i="2"/>
  <c r="H10" i="2"/>
  <c r="G18" i="2"/>
  <c r="H17" i="2"/>
  <c r="G17" i="2"/>
  <c r="H16" i="2"/>
  <c r="H22" i="2" l="1"/>
</calcChain>
</file>

<file path=xl/sharedStrings.xml><?xml version="1.0" encoding="utf-8"?>
<sst xmlns="http://schemas.openxmlformats.org/spreadsheetml/2006/main" count="37" uniqueCount="36">
  <si>
    <t>Date:</t>
  </si>
  <si>
    <t>Guide:</t>
  </si>
  <si>
    <t>Process:</t>
  </si>
  <si>
    <t>Project:</t>
  </si>
  <si>
    <t>Conclusion:</t>
  </si>
  <si>
    <t>Description:</t>
  </si>
  <si>
    <t>Data values</t>
  </si>
  <si>
    <t>Class range:</t>
  </si>
  <si>
    <t>Mean:</t>
  </si>
  <si>
    <t>StDev:</t>
  </si>
  <si>
    <t>Lowest value:</t>
  </si>
  <si>
    <t>Highest value:</t>
  </si>
  <si>
    <t>Range:</t>
  </si>
  <si>
    <t>Skewness:</t>
  </si>
  <si>
    <t>Kurtosis:</t>
  </si>
  <si>
    <t>Histogram</t>
  </si>
  <si>
    <t>Frequency</t>
  </si>
  <si>
    <t>Data size (N):</t>
  </si>
  <si>
    <t>Median:</t>
  </si>
  <si>
    <t>Variance:</t>
  </si>
  <si>
    <t>Bins count:</t>
  </si>
  <si>
    <t>Lower</t>
  </si>
  <si>
    <t>Upper</t>
  </si>
  <si>
    <t>Data</t>
  </si>
  <si>
    <t xml:space="preserve">  1st, enter or paste up to 100 data points in the cells provided.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</si>
  <si>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 summary of descriptive statistics will be displayed, some are self-explanatory.</t>
    </r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</si>
  <si>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cells.</t>
    </r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</si>
  <si>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The number of decimal digits in data cells and chart need to be changed manually (if required).</t>
    </r>
  </si>
  <si>
    <t xml:space="preserve">  2nd, the histogram will be displayed automatically to reflect your data.</t>
  </si>
  <si>
    <t>Descriptive Statistics</t>
  </si>
  <si>
    <r>
      <t xml:space="preserve">11 </t>
    </r>
    <r>
      <rPr>
        <i/>
        <sz val="11"/>
        <rFont val="Calibri"/>
        <family val="2"/>
        <scheme val="minor"/>
      </rPr>
      <t>(fixed)</t>
    </r>
  </si>
  <si>
    <t>PathStone Group</t>
  </si>
  <si>
    <t>Amaranth packaging, weight control issues</t>
  </si>
  <si>
    <t>Nov 12 2021</t>
  </si>
  <si>
    <t>Amaranth packaging</t>
  </si>
  <si>
    <t>Pack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</si>
</sst>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_);\(0.0\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20"/>
      <color rgb="FFA38500"/>
      <name val="Calibri"/>
      <family val="2"/>
      <scheme val="minor"/>
    </font>
    <font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A33"/>
        <bgColor indexed="64"/>
      </patternFill>
    </fill>
    <fill>
      <patternFill patternType="solid">
        <fgColor rgb="FFFFF9E0"/>
        <bgColor indexed="64"/>
      </patternFill>
    </fill>
    <fill>
      <patternFill patternType="solid">
        <fgColor rgb="FFA385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Protection="0"/>
    <xf numFmtId="0" fontId="10" fillId="0" borderId="0"/>
  </cellStyleXfs>
  <cellXfs count="45">
    <xf numFmtId="0" fontId="0" fillId="0" borderId="0" xfId="0"/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12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2" xfId="0" applyFont="1" applyBorder="1" applyAlignment="1">
      <alignment vertical="center" textRotation="90"/>
    </xf>
    <xf numFmtId="0" fontId="13" fillId="0" borderId="0" xfId="0" applyFont="1" applyAlignment="1">
      <alignment vertical="center" textRotation="90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" fillId="0" borderId="0" xfId="2" applyFont="1" applyAlignment="1">
      <alignment vertical="center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textRotation="90"/>
    </xf>
    <xf numFmtId="0" fontId="7" fillId="2" borderId="0" xfId="0" applyFont="1" applyFill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C98C0D9A-3FDE-47F5-BC71-3349652DC888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FFF9E0"/>
      <color rgb="FFFFDA33"/>
      <color rgb="FFA38500"/>
      <color rgb="FFE6E6E6"/>
      <color rgb="FFDDDDDD"/>
      <color rgb="FF0000CC"/>
      <color rgb="FFCCFFFF"/>
      <color rgb="FFC3E1FF"/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1427482854963E-2"/>
          <c:y val="2.3376986492876381E-2"/>
          <c:w val="0.9128177123020913"/>
          <c:h val="0.90033620471070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Histogram!$F$1</c:f>
              <c:strCache>
                <c:ptCount val="1"/>
                <c:pt idx="0">
                  <c:v>Histogram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Histogram!$F$9:$F$21</c:f>
              <c:numCache>
                <c:formatCode>0.0</c:formatCode>
                <c:ptCount val="13"/>
                <c:pt idx="1">
                  <c:v>21</c:v>
                </c:pt>
                <c:pt idx="2">
                  <c:v>21.363636363636363</c:v>
                </c:pt>
                <c:pt idx="3">
                  <c:v>21.727272727272727</c:v>
                </c:pt>
                <c:pt idx="4">
                  <c:v>22.09090909090909</c:v>
                </c:pt>
                <c:pt idx="5">
                  <c:v>22.454545454545453</c:v>
                </c:pt>
                <c:pt idx="6">
                  <c:v>22.81818181818182</c:v>
                </c:pt>
                <c:pt idx="7">
                  <c:v>23.18181818181818</c:v>
                </c:pt>
                <c:pt idx="8">
                  <c:v>23.545454545454547</c:v>
                </c:pt>
                <c:pt idx="9">
                  <c:v>23.90909090909091</c:v>
                </c:pt>
                <c:pt idx="10">
                  <c:v>24.272727272727273</c:v>
                </c:pt>
                <c:pt idx="11">
                  <c:v>24.636363636363637</c:v>
                </c:pt>
                <c:pt idx="12" formatCode="General">
                  <c:v>25</c:v>
                </c:pt>
              </c:numCache>
            </c:numRef>
          </c:cat>
          <c:val>
            <c:numRef>
              <c:f>Histogram!$H$9:$H$21</c:f>
              <c:numCache>
                <c:formatCode>0</c:formatCode>
                <c:ptCount val="13"/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0-48B4-8060-A04FE0B72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axId val="1656772144"/>
        <c:axId val="1577909136"/>
      </c:barChart>
      <c:catAx>
        <c:axId val="16567721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909136"/>
        <c:crosses val="autoZero"/>
        <c:auto val="1"/>
        <c:lblAlgn val="l"/>
        <c:lblOffset val="100"/>
        <c:noMultiLvlLbl val="1"/>
      </c:catAx>
      <c:valAx>
        <c:axId val="15779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6E6E6"/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77214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6E6E6"/>
    </a:solidFill>
    <a:ln w="9525" cap="flat" cmpd="sng" algn="ctr">
      <a:solidFill>
        <a:srgbClr val="A385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161926</xdr:rowOff>
    </xdr:from>
    <xdr:to>
      <xdr:col>17</xdr:col>
      <xdr:colOff>19050</xdr:colOff>
      <xdr:row>26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FB11E2-58D7-4151-B4C2-D3FA1F6C0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266700</xdr:colOff>
      <xdr:row>0</xdr:row>
      <xdr:rowOff>28575</xdr:rowOff>
    </xdr:from>
    <xdr:to>
      <xdr:col>1</xdr:col>
      <xdr:colOff>667068</xdr:colOff>
      <xdr:row>1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9EF969-0EB0-42F8-AF38-4450C425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28575"/>
          <a:ext cx="400368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2"/>
  <sheetViews>
    <sheetView showGridLines="0" showRowColHeaders="0" tabSelected="1" zoomScale="85" zoomScaleNormal="85" workbookViewId="0">
      <selection activeCell="E22" sqref="E22"/>
    </sheetView>
  </sheetViews>
  <sheetFormatPr defaultColWidth="8.88671875" defaultRowHeight="14.25" customHeight="1" x14ac:dyDescent="0.2"/>
  <cols>
    <col min="1" max="1" width="2.6640625" style="10" customWidth="1"/>
    <col min="2" max="2" width="12.6640625" style="10" customWidth="1"/>
    <col min="3" max="3" width="12.109375" style="10" customWidth="1"/>
    <col min="4" max="4" width="6.44140625" style="10" customWidth="1"/>
    <col min="5" max="5" width="11.6640625" style="10" customWidth="1"/>
    <col min="6" max="8" width="11" style="10" customWidth="1"/>
    <col min="9" max="9" width="7.6640625" style="10" customWidth="1"/>
    <col min="10" max="17" width="8.88671875" style="10"/>
    <col min="18" max="18" width="3.6640625" style="10" customWidth="1"/>
    <col min="19" max="16384" width="8.88671875" style="10"/>
  </cols>
  <sheetData>
    <row r="1" spans="2:17" ht="30.05" customHeight="1" x14ac:dyDescent="0.2">
      <c r="C1" s="11" t="s">
        <v>31</v>
      </c>
      <c r="F1" s="39" t="s">
        <v>15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8" customHeight="1" x14ac:dyDescent="0.2">
      <c r="B2" s="12"/>
    </row>
    <row r="3" spans="2:17" ht="18" customHeight="1" x14ac:dyDescent="0.2">
      <c r="B3" s="13" t="s">
        <v>0</v>
      </c>
      <c r="C3" s="44" t="s">
        <v>33</v>
      </c>
      <c r="D3" s="44"/>
      <c r="E3" s="44"/>
      <c r="I3" s="13" t="s">
        <v>5</v>
      </c>
      <c r="J3" s="43" t="s">
        <v>32</v>
      </c>
      <c r="K3" s="43"/>
      <c r="L3" s="43"/>
      <c r="M3" s="43"/>
      <c r="N3" s="43"/>
      <c r="O3" s="43"/>
      <c r="P3" s="43"/>
      <c r="Q3" s="43"/>
    </row>
    <row r="4" spans="2:17" ht="18" customHeight="1" x14ac:dyDescent="0.2">
      <c r="B4" s="13" t="s">
        <v>3</v>
      </c>
      <c r="C4" s="44" t="s">
        <v>34</v>
      </c>
      <c r="D4" s="44"/>
      <c r="E4" s="44"/>
      <c r="J4" s="43"/>
      <c r="K4" s="43"/>
      <c r="L4" s="43"/>
      <c r="M4" s="43"/>
      <c r="N4" s="43"/>
      <c r="O4" s="43"/>
      <c r="P4" s="43"/>
      <c r="Q4" s="43"/>
    </row>
    <row r="5" spans="2:17" ht="18" customHeight="1" x14ac:dyDescent="0.2">
      <c r="B5" s="13" t="s">
        <v>2</v>
      </c>
      <c r="C5" s="44" t="s">
        <v>35</v>
      </c>
      <c r="D5" s="44"/>
      <c r="E5" s="44"/>
      <c r="J5" s="43"/>
      <c r="K5" s="43"/>
      <c r="L5" s="43"/>
      <c r="M5" s="43"/>
      <c r="N5" s="43"/>
      <c r="O5" s="43"/>
      <c r="P5" s="43"/>
      <c r="Q5" s="43"/>
    </row>
    <row r="6" spans="2:17" ht="18" customHeight="1" x14ac:dyDescent="0.2">
      <c r="B6" s="12"/>
    </row>
    <row r="7" spans="2:17" ht="18" customHeight="1" x14ac:dyDescent="0.2">
      <c r="B7" s="12"/>
      <c r="C7" s="42" t="s">
        <v>29</v>
      </c>
    </row>
    <row r="8" spans="2:17" ht="15.05" x14ac:dyDescent="0.2">
      <c r="B8" s="13"/>
      <c r="C8" s="42"/>
      <c r="E8" s="2" t="s">
        <v>23</v>
      </c>
      <c r="F8" s="2" t="s">
        <v>21</v>
      </c>
      <c r="G8" s="2" t="s">
        <v>22</v>
      </c>
      <c r="H8" s="2" t="s">
        <v>16</v>
      </c>
    </row>
    <row r="9" spans="2:17" ht="4.55" customHeight="1" x14ac:dyDescent="0.2">
      <c r="D9" s="13"/>
      <c r="I9" s="41" t="s">
        <v>16</v>
      </c>
    </row>
    <row r="10" spans="2:17" ht="15.05" x14ac:dyDescent="0.2">
      <c r="B10" s="13" t="s">
        <v>20</v>
      </c>
      <c r="C10" s="3" t="s">
        <v>30</v>
      </c>
      <c r="D10" s="14">
        <v>1</v>
      </c>
      <c r="E10" s="1">
        <v>23</v>
      </c>
      <c r="F10" s="7">
        <f>IF(MIN(E10:E109)=0,"",MIN(E10:E109))</f>
        <v>21</v>
      </c>
      <c r="G10" s="8">
        <f>IF(F11=0,"",F11)</f>
        <v>21.363636363636363</v>
      </c>
      <c r="H10" s="9">
        <f>IF(COUNTIFS(E10:E109,"&lt;="&amp;F11)=0,"",COUNTIFS(E10:E109,"&lt;="&amp;F11))</f>
        <v>1</v>
      </c>
      <c r="I10" s="41"/>
    </row>
    <row r="11" spans="2:17" ht="15.05" x14ac:dyDescent="0.2">
      <c r="B11" s="13" t="s">
        <v>7</v>
      </c>
      <c r="C11" s="4">
        <f>IF(ISERROR(F21-F10)/11,"",(F21-F10)/11)</f>
        <v>0.36363636363636365</v>
      </c>
      <c r="D11" s="14">
        <v>2</v>
      </c>
      <c r="E11" s="1">
        <v>24</v>
      </c>
      <c r="F11" s="7">
        <f>IF(ISERROR(F10+(C11*1)),"",F10+(C11*1))</f>
        <v>21.363636363636363</v>
      </c>
      <c r="G11" s="8">
        <f t="shared" ref="G11:G20" si="0">IF(F12=0,"",F12)</f>
        <v>21.727272727272727</v>
      </c>
      <c r="H11" s="9" t="str">
        <f>IF(COUNTIFS(E10:E109,"&lt;="&amp;F12,E10:E109,"&gt;"&amp;F11)=0,"",COUNTIFS(E10:E109,"&lt;="&amp;F12,E10:E109,"&gt;"&amp;F11))</f>
        <v/>
      </c>
      <c r="I11" s="41"/>
    </row>
    <row r="12" spans="2:17" ht="15.05" x14ac:dyDescent="0.2">
      <c r="B12" s="13" t="s">
        <v>17</v>
      </c>
      <c r="C12" s="3">
        <f>IF(COUNTA(E10:E109)=0,"",COUNTA(E10:E109))</f>
        <v>20</v>
      </c>
      <c r="D12" s="14">
        <v>3</v>
      </c>
      <c r="E12" s="1">
        <v>25</v>
      </c>
      <c r="F12" s="7">
        <f>IF(ISERROR(F10+(C11*2)),"",F10+(C11*2))</f>
        <v>21.727272727272727</v>
      </c>
      <c r="G12" s="8">
        <f t="shared" si="0"/>
        <v>22.09090909090909</v>
      </c>
      <c r="H12" s="9">
        <f>IF(COUNTIFS(E10:E109,"&lt;="&amp;F13,E10:E109,"&gt;"&amp;F12)=0,"",COUNTIFS(E10:E109,"&lt;="&amp;F13,E10:E109,"&gt;"&amp;F12))</f>
        <v>2</v>
      </c>
      <c r="I12" s="41"/>
    </row>
    <row r="13" spans="2:17" ht="15.05" x14ac:dyDescent="0.2">
      <c r="B13" s="13" t="s">
        <v>8</v>
      </c>
      <c r="C13" s="5">
        <f>IF(ISERROR(AVERAGE(E10:E109)),"",AVERAGE(E10:E109))</f>
        <v>23.169999999999998</v>
      </c>
      <c r="D13" s="14">
        <v>4</v>
      </c>
      <c r="E13" s="1">
        <v>22</v>
      </c>
      <c r="F13" s="7">
        <f>IF(ISERROR(F10+(C11*3)),"",F10+(C11*3))</f>
        <v>22.09090909090909</v>
      </c>
      <c r="G13" s="8">
        <f t="shared" si="0"/>
        <v>22.454545454545453</v>
      </c>
      <c r="H13" s="9">
        <f>IF(COUNTIFS(E10:E109,"&lt;="&amp;F14,E10:E109,"&gt;"&amp;F13)=0,"",COUNTIFS(E10:E109,"&lt;="&amp;F14,E10:E109,"&gt;"&amp;F13))</f>
        <v>1</v>
      </c>
      <c r="I13" s="41"/>
    </row>
    <row r="14" spans="2:17" ht="15.05" x14ac:dyDescent="0.2">
      <c r="B14" s="13" t="s">
        <v>9</v>
      </c>
      <c r="C14" s="5">
        <f>IF(ISERROR(STDEV(E10:E109)),"",STDEV(E10:E109))</f>
        <v>0.94373279001387278</v>
      </c>
      <c r="D14" s="14">
        <v>5</v>
      </c>
      <c r="E14" s="1">
        <v>23.5</v>
      </c>
      <c r="F14" s="7">
        <f>IF(ISERROR(F10+(C11*4)),"",F10+(C11*4))</f>
        <v>22.454545454545453</v>
      </c>
      <c r="G14" s="8">
        <f t="shared" si="0"/>
        <v>22.81818181818182</v>
      </c>
      <c r="H14" s="9">
        <f>IF(COUNTIFS(E10:E109,"&lt;="&amp;F15,E10:E109,"&gt;"&amp;F14)=0,"",COUNTIFS(E10:E109,"&lt;="&amp;F15,E10:E109,"&gt;"&amp;F14))</f>
        <v>2</v>
      </c>
      <c r="I14" s="41"/>
    </row>
    <row r="15" spans="2:17" ht="15.05" customHeight="1" x14ac:dyDescent="0.2">
      <c r="B15" s="13" t="s">
        <v>10</v>
      </c>
      <c r="C15" s="6">
        <f>IF(MIN(E10:E109)=0,"",MIN(E10:E109))</f>
        <v>21</v>
      </c>
      <c r="D15" s="14">
        <v>6</v>
      </c>
      <c r="E15" s="1">
        <v>23.4</v>
      </c>
      <c r="F15" s="7">
        <f>IF(ISERROR(F10+(C11*5)),"",F10+(C11*5))</f>
        <v>22.81818181818182</v>
      </c>
      <c r="G15" s="8">
        <f t="shared" si="0"/>
        <v>23.18181818181818</v>
      </c>
      <c r="H15" s="9">
        <f>IF(COUNTIFS(E10:E109,"&lt;="&amp;F16,E10:E109,"&gt;"&amp;F15)=0,"",COUNTIFS(E10:E109,"&lt;="&amp;F16,E10:E109,"&gt;"&amp;F15))</f>
        <v>4</v>
      </c>
      <c r="I15" s="41"/>
    </row>
    <row r="16" spans="2:17" ht="15.05" x14ac:dyDescent="0.2">
      <c r="B16" s="13" t="s">
        <v>11</v>
      </c>
      <c r="C16" s="6">
        <f>IF(MAX(E10:E109)=0,"",MAX(E10:E109))</f>
        <v>25</v>
      </c>
      <c r="D16" s="14">
        <v>7</v>
      </c>
      <c r="E16" s="1">
        <v>22</v>
      </c>
      <c r="F16" s="7">
        <f>IF(ISERROR(F10+(C11*6)),"",F10+(C11*6))</f>
        <v>23.18181818181818</v>
      </c>
      <c r="G16" s="8">
        <f t="shared" si="0"/>
        <v>23.545454545454547</v>
      </c>
      <c r="H16" s="9">
        <f>IF(COUNTIFS(E10:E109,"&lt;="&amp;F17,E10:E109,"&gt;"&amp;F16)=0,"",COUNTIFS(E10:E109,"&lt;="&amp;F17,E10:E109,"&gt;"&amp;F16))</f>
        <v>3</v>
      </c>
      <c r="I16" s="41"/>
    </row>
    <row r="17" spans="2:17" ht="15.05" x14ac:dyDescent="0.2">
      <c r="B17" s="13" t="s">
        <v>12</v>
      </c>
      <c r="C17" s="6">
        <f>IF(ISERROR(C16-C15),"",C16-C15)</f>
        <v>4</v>
      </c>
      <c r="D17" s="14">
        <v>8</v>
      </c>
      <c r="E17" s="1">
        <v>21</v>
      </c>
      <c r="F17" s="7">
        <f>IF(ISERROR(F10+(C11*7)),"",F10+(C11*7))</f>
        <v>23.545454545454547</v>
      </c>
      <c r="G17" s="8">
        <f t="shared" si="0"/>
        <v>23.90909090909091</v>
      </c>
      <c r="H17" s="9">
        <f>IF(COUNTIFS(E10:E109,"&lt;="&amp;F18,E10:E109,"&gt;"&amp;F17)=0,"",COUNTIFS(E10:E109,"&lt;="&amp;F18,E10:E109,"&gt;"&amp;F17))</f>
        <v>3</v>
      </c>
      <c r="I17" s="41"/>
    </row>
    <row r="18" spans="2:17" ht="15.05" x14ac:dyDescent="0.2">
      <c r="B18" s="13" t="s">
        <v>13</v>
      </c>
      <c r="C18" s="5">
        <f>IF(ISERROR(SKEW(E10:E109)),"",SKEW(E10:E109))</f>
        <v>-0.2701257478015936</v>
      </c>
      <c r="D18" s="14">
        <v>9</v>
      </c>
      <c r="E18" s="1">
        <v>23</v>
      </c>
      <c r="F18" s="7">
        <f>IF(ISERROR(F10+(C11*8)),"",F10+(C11*8))</f>
        <v>23.90909090909091</v>
      </c>
      <c r="G18" s="8">
        <f t="shared" si="0"/>
        <v>24.272727272727273</v>
      </c>
      <c r="H18" s="9">
        <f>IF(COUNTIFS(E10:E109,"&lt;="&amp;F19,E10:E109,"&gt;"&amp;F18)=0,"",COUNTIFS(E10:E109,"&lt;="&amp;F19,E10:E109,"&gt;"&amp;F18))</f>
        <v>2</v>
      </c>
      <c r="I18" s="41"/>
    </row>
    <row r="19" spans="2:17" ht="15.05" x14ac:dyDescent="0.2">
      <c r="B19" s="13" t="s">
        <v>14</v>
      </c>
      <c r="C19" s="5">
        <f>IF(ISERROR(KURT(E10:E109)),"",KURT(E10:E109))</f>
        <v>0.41369423228193325</v>
      </c>
      <c r="D19" s="14">
        <v>10</v>
      </c>
      <c r="E19" s="1">
        <v>24</v>
      </c>
      <c r="F19" s="7">
        <f>IF(ISERROR(F10+(C11*9)),"",F10+(C11*9))</f>
        <v>24.272727272727273</v>
      </c>
      <c r="G19" s="8">
        <f t="shared" si="0"/>
        <v>24.636363636363637</v>
      </c>
      <c r="H19" s="9">
        <f>IF(COUNTIFS(E10:E109,"&lt;="&amp;F20,E10:E109,"&gt;"&amp;F19)=0,"",COUNTIFS(E10:E109,"&lt;="&amp;F20,E10:E109,"&gt;"&amp;F19))</f>
        <v>1</v>
      </c>
      <c r="I19" s="41"/>
    </row>
    <row r="20" spans="2:17" ht="15.05" x14ac:dyDescent="0.2">
      <c r="B20" s="13" t="s">
        <v>18</v>
      </c>
      <c r="C20" s="5">
        <f>IF(ISERROR(MEDIAN(E10:E109)),"",MEDIAN(E10:E109))</f>
        <v>23.2</v>
      </c>
      <c r="D20" s="14">
        <v>11</v>
      </c>
      <c r="E20" s="1">
        <v>23</v>
      </c>
      <c r="F20" s="7">
        <f>IF(ISERROR(F10+(C11*10)),"",F10+(C11*10))</f>
        <v>24.636363636363637</v>
      </c>
      <c r="G20" s="8">
        <f t="shared" si="0"/>
        <v>25</v>
      </c>
      <c r="H20" s="9">
        <f>IF(COUNTIFS(E10:E109,"&gt;"&amp;F20)=0,"",COUNTIFS(E10:E109,"&gt;"&amp;F20))</f>
        <v>1</v>
      </c>
      <c r="I20" s="41"/>
    </row>
    <row r="21" spans="2:17" ht="15.05" x14ac:dyDescent="0.2">
      <c r="B21" s="13" t="s">
        <v>19</v>
      </c>
      <c r="C21" s="5">
        <f>IF(ISERROR(VAR(E10:E109)),"",VAR(E10:E109))</f>
        <v>0.89063157894736844</v>
      </c>
      <c r="D21" s="14">
        <v>12</v>
      </c>
      <c r="E21" s="1">
        <v>23</v>
      </c>
      <c r="F21" s="38">
        <f>IF(MAX(E10:E109)=0,"",MAX(E10:E109))</f>
        <v>25</v>
      </c>
      <c r="H21" s="15"/>
      <c r="I21" s="41"/>
    </row>
    <row r="22" spans="2:17" ht="15.05" x14ac:dyDescent="0.2">
      <c r="C22" s="16"/>
      <c r="D22" s="14">
        <v>13</v>
      </c>
      <c r="E22" s="1">
        <v>23.4</v>
      </c>
      <c r="F22" s="17"/>
      <c r="G22" s="18"/>
      <c r="H22" s="19">
        <f>IF(SUM(H10:H20)=0,"",SUM(H10:H20))</f>
        <v>20</v>
      </c>
      <c r="I22" s="41"/>
    </row>
    <row r="23" spans="2:17" ht="15.05" x14ac:dyDescent="0.2">
      <c r="C23" s="16"/>
      <c r="D23" s="14">
        <v>14</v>
      </c>
      <c r="E23" s="1">
        <v>23.7</v>
      </c>
      <c r="F23" s="20"/>
      <c r="I23" s="41"/>
    </row>
    <row r="24" spans="2:17" ht="15.05" x14ac:dyDescent="0.2">
      <c r="C24" s="16"/>
      <c r="D24" s="14">
        <v>15</v>
      </c>
      <c r="E24" s="1">
        <v>23.7</v>
      </c>
      <c r="I24" s="41"/>
    </row>
    <row r="25" spans="2:17" ht="15.05" x14ac:dyDescent="0.2">
      <c r="C25" s="16"/>
      <c r="D25" s="14">
        <v>16</v>
      </c>
      <c r="E25" s="1">
        <v>23.7</v>
      </c>
      <c r="I25" s="41"/>
    </row>
    <row r="26" spans="2:17" ht="15.05" x14ac:dyDescent="0.2">
      <c r="C26" s="16"/>
      <c r="D26" s="14">
        <v>17</v>
      </c>
      <c r="E26" s="1">
        <v>22.3</v>
      </c>
      <c r="I26" s="41"/>
    </row>
    <row r="27" spans="2:17" ht="15.05" x14ac:dyDescent="0.2">
      <c r="C27" s="16"/>
      <c r="D27" s="14">
        <v>18</v>
      </c>
      <c r="E27" s="1">
        <v>22.6</v>
      </c>
      <c r="J27" s="40" t="s">
        <v>6</v>
      </c>
      <c r="K27" s="40"/>
      <c r="L27" s="40"/>
      <c r="M27" s="40"/>
      <c r="N27" s="40"/>
      <c r="O27" s="40"/>
      <c r="P27" s="40"/>
      <c r="Q27" s="40"/>
    </row>
    <row r="28" spans="2:17" ht="15.05" x14ac:dyDescent="0.2">
      <c r="C28" s="16"/>
      <c r="D28" s="14">
        <v>19</v>
      </c>
      <c r="E28" s="1">
        <v>24.6</v>
      </c>
    </row>
    <row r="29" spans="2:17" ht="15.05" x14ac:dyDescent="0.2">
      <c r="C29" s="16"/>
      <c r="D29" s="14">
        <v>20</v>
      </c>
      <c r="E29" s="1">
        <v>22.5</v>
      </c>
    </row>
    <row r="30" spans="2:17" ht="15.05" x14ac:dyDescent="0.2">
      <c r="C30" s="16"/>
      <c r="D30" s="14">
        <v>21</v>
      </c>
      <c r="E30" s="1"/>
    </row>
    <row r="31" spans="2:17" ht="15.05" x14ac:dyDescent="0.2">
      <c r="C31" s="16"/>
      <c r="D31" s="14">
        <v>22</v>
      </c>
      <c r="E31" s="1"/>
    </row>
    <row r="32" spans="2:17" ht="15.05" x14ac:dyDescent="0.2">
      <c r="C32" s="16"/>
      <c r="D32" s="14">
        <v>23</v>
      </c>
      <c r="E32" s="1"/>
    </row>
    <row r="33" spans="3:5" ht="15.05" x14ac:dyDescent="0.2">
      <c r="C33" s="16"/>
      <c r="D33" s="14">
        <v>24</v>
      </c>
      <c r="E33" s="1"/>
    </row>
    <row r="34" spans="3:5" ht="15.05" x14ac:dyDescent="0.2">
      <c r="C34" s="16"/>
      <c r="D34" s="14">
        <v>25</v>
      </c>
      <c r="E34" s="1"/>
    </row>
    <row r="35" spans="3:5" ht="15.05" x14ac:dyDescent="0.2">
      <c r="C35" s="16"/>
      <c r="D35" s="14">
        <v>26</v>
      </c>
      <c r="E35" s="1"/>
    </row>
    <row r="36" spans="3:5" ht="15.05" x14ac:dyDescent="0.2">
      <c r="C36" s="16"/>
      <c r="D36" s="14">
        <v>27</v>
      </c>
      <c r="E36" s="1"/>
    </row>
    <row r="37" spans="3:5" ht="15.05" x14ac:dyDescent="0.2">
      <c r="C37" s="16"/>
      <c r="D37" s="14">
        <v>28</v>
      </c>
      <c r="E37" s="1"/>
    </row>
    <row r="38" spans="3:5" ht="15.05" x14ac:dyDescent="0.2">
      <c r="C38" s="16"/>
      <c r="D38" s="14">
        <v>29</v>
      </c>
      <c r="E38" s="1"/>
    </row>
    <row r="39" spans="3:5" ht="15.05" x14ac:dyDescent="0.2">
      <c r="C39" s="16"/>
      <c r="D39" s="14">
        <v>30</v>
      </c>
      <c r="E39" s="1"/>
    </row>
    <row r="40" spans="3:5" ht="15.05" x14ac:dyDescent="0.2">
      <c r="C40" s="16"/>
      <c r="D40" s="14">
        <v>31</v>
      </c>
      <c r="E40" s="1"/>
    </row>
    <row r="41" spans="3:5" ht="15.05" x14ac:dyDescent="0.2">
      <c r="C41" s="16"/>
      <c r="D41" s="14">
        <v>32</v>
      </c>
      <c r="E41" s="1"/>
    </row>
    <row r="42" spans="3:5" ht="15.05" x14ac:dyDescent="0.2">
      <c r="C42" s="16"/>
      <c r="D42" s="14">
        <v>33</v>
      </c>
      <c r="E42" s="1"/>
    </row>
    <row r="43" spans="3:5" ht="15.05" x14ac:dyDescent="0.2">
      <c r="C43" s="16"/>
      <c r="D43" s="14">
        <v>34</v>
      </c>
      <c r="E43" s="1"/>
    </row>
    <row r="44" spans="3:5" ht="15.05" x14ac:dyDescent="0.2">
      <c r="C44" s="16"/>
      <c r="D44" s="14">
        <v>35</v>
      </c>
      <c r="E44" s="1"/>
    </row>
    <row r="45" spans="3:5" ht="15.05" x14ac:dyDescent="0.2">
      <c r="C45" s="16"/>
      <c r="D45" s="14">
        <v>36</v>
      </c>
      <c r="E45" s="1"/>
    </row>
    <row r="46" spans="3:5" ht="15.05" x14ac:dyDescent="0.2">
      <c r="C46" s="16"/>
      <c r="D46" s="14">
        <v>37</v>
      </c>
      <c r="E46" s="1"/>
    </row>
    <row r="47" spans="3:5" ht="15.05" x14ac:dyDescent="0.2">
      <c r="C47" s="16"/>
      <c r="D47" s="14">
        <v>38</v>
      </c>
      <c r="E47" s="1"/>
    </row>
    <row r="48" spans="3:5" ht="15.05" x14ac:dyDescent="0.2">
      <c r="C48" s="16"/>
      <c r="D48" s="14">
        <v>39</v>
      </c>
      <c r="E48" s="1"/>
    </row>
    <row r="49" spans="3:5" ht="15.05" x14ac:dyDescent="0.2">
      <c r="C49" s="16"/>
      <c r="D49" s="14">
        <v>40</v>
      </c>
      <c r="E49" s="1"/>
    </row>
    <row r="50" spans="3:5" ht="15.05" x14ac:dyDescent="0.2">
      <c r="C50" s="16"/>
      <c r="D50" s="14">
        <v>41</v>
      </c>
      <c r="E50" s="1"/>
    </row>
    <row r="51" spans="3:5" ht="15.05" x14ac:dyDescent="0.2">
      <c r="C51" s="16"/>
      <c r="D51" s="14">
        <v>42</v>
      </c>
      <c r="E51" s="1"/>
    </row>
    <row r="52" spans="3:5" ht="15.05" x14ac:dyDescent="0.2">
      <c r="C52" s="16"/>
      <c r="D52" s="14">
        <v>43</v>
      </c>
      <c r="E52" s="1"/>
    </row>
    <row r="53" spans="3:5" ht="15.05" x14ac:dyDescent="0.2">
      <c r="C53" s="16"/>
      <c r="D53" s="14">
        <v>44</v>
      </c>
      <c r="E53" s="1"/>
    </row>
    <row r="54" spans="3:5" ht="15.05" x14ac:dyDescent="0.2">
      <c r="C54" s="16"/>
      <c r="D54" s="14">
        <v>45</v>
      </c>
      <c r="E54" s="1"/>
    </row>
    <row r="55" spans="3:5" ht="15.05" x14ac:dyDescent="0.2">
      <c r="C55" s="16"/>
      <c r="D55" s="14">
        <v>46</v>
      </c>
      <c r="E55" s="1"/>
    </row>
    <row r="56" spans="3:5" ht="15.05" x14ac:dyDescent="0.2">
      <c r="C56" s="16"/>
      <c r="D56" s="14">
        <v>47</v>
      </c>
      <c r="E56" s="1"/>
    </row>
    <row r="57" spans="3:5" ht="15.05" x14ac:dyDescent="0.2">
      <c r="C57" s="16"/>
      <c r="D57" s="14">
        <v>48</v>
      </c>
      <c r="E57" s="1"/>
    </row>
    <row r="58" spans="3:5" ht="15.05" x14ac:dyDescent="0.2">
      <c r="C58" s="16"/>
      <c r="D58" s="14">
        <v>49</v>
      </c>
      <c r="E58" s="1"/>
    </row>
    <row r="59" spans="3:5" ht="15.05" x14ac:dyDescent="0.2">
      <c r="C59" s="16"/>
      <c r="D59" s="14">
        <v>50</v>
      </c>
      <c r="E59" s="1"/>
    </row>
    <row r="60" spans="3:5" ht="15.05" x14ac:dyDescent="0.2">
      <c r="C60" s="16"/>
      <c r="D60" s="14">
        <v>51</v>
      </c>
      <c r="E60" s="1"/>
    </row>
    <row r="61" spans="3:5" ht="15.05" x14ac:dyDescent="0.2">
      <c r="C61" s="16"/>
      <c r="D61" s="14">
        <v>52</v>
      </c>
      <c r="E61" s="1"/>
    </row>
    <row r="62" spans="3:5" ht="15.05" x14ac:dyDescent="0.2">
      <c r="C62" s="16"/>
      <c r="D62" s="14">
        <v>53</v>
      </c>
      <c r="E62" s="1"/>
    </row>
    <row r="63" spans="3:5" ht="15.05" x14ac:dyDescent="0.2">
      <c r="C63" s="16"/>
      <c r="D63" s="14">
        <v>54</v>
      </c>
      <c r="E63" s="1"/>
    </row>
    <row r="64" spans="3:5" ht="15.05" x14ac:dyDescent="0.2">
      <c r="C64" s="16"/>
      <c r="D64" s="14">
        <v>55</v>
      </c>
      <c r="E64" s="1"/>
    </row>
    <row r="65" spans="3:5" ht="15.05" x14ac:dyDescent="0.2">
      <c r="C65" s="16"/>
      <c r="D65" s="14">
        <v>56</v>
      </c>
      <c r="E65" s="1"/>
    </row>
    <row r="66" spans="3:5" ht="15.05" x14ac:dyDescent="0.2">
      <c r="C66" s="16"/>
      <c r="D66" s="14">
        <v>57</v>
      </c>
      <c r="E66" s="1"/>
    </row>
    <row r="67" spans="3:5" ht="15.05" x14ac:dyDescent="0.2">
      <c r="C67" s="16"/>
      <c r="D67" s="14">
        <v>58</v>
      </c>
      <c r="E67" s="1"/>
    </row>
    <row r="68" spans="3:5" ht="15.05" x14ac:dyDescent="0.2">
      <c r="C68" s="16"/>
      <c r="D68" s="14">
        <v>59</v>
      </c>
      <c r="E68" s="1"/>
    </row>
    <row r="69" spans="3:5" ht="15.05" x14ac:dyDescent="0.2">
      <c r="C69" s="16"/>
      <c r="D69" s="14">
        <v>60</v>
      </c>
      <c r="E69" s="1"/>
    </row>
    <row r="70" spans="3:5" ht="15.05" x14ac:dyDescent="0.2">
      <c r="C70" s="16"/>
      <c r="D70" s="14">
        <v>61</v>
      </c>
      <c r="E70" s="1"/>
    </row>
    <row r="71" spans="3:5" ht="15.05" x14ac:dyDescent="0.2">
      <c r="C71" s="16"/>
      <c r="D71" s="14">
        <v>62</v>
      </c>
      <c r="E71" s="1"/>
    </row>
    <row r="72" spans="3:5" ht="15.05" x14ac:dyDescent="0.2">
      <c r="C72" s="16"/>
      <c r="D72" s="14">
        <v>63</v>
      </c>
      <c r="E72" s="1"/>
    </row>
    <row r="73" spans="3:5" ht="15.05" x14ac:dyDescent="0.2">
      <c r="C73" s="16"/>
      <c r="D73" s="14">
        <v>64</v>
      </c>
      <c r="E73" s="1"/>
    </row>
    <row r="74" spans="3:5" ht="15.05" x14ac:dyDescent="0.2">
      <c r="C74" s="16"/>
      <c r="D74" s="14">
        <v>65</v>
      </c>
      <c r="E74" s="1"/>
    </row>
    <row r="75" spans="3:5" ht="15.05" x14ac:dyDescent="0.2">
      <c r="C75" s="16"/>
      <c r="D75" s="14">
        <v>66</v>
      </c>
      <c r="E75" s="1"/>
    </row>
    <row r="76" spans="3:5" ht="15.05" x14ac:dyDescent="0.2">
      <c r="C76" s="16"/>
      <c r="D76" s="14">
        <v>67</v>
      </c>
      <c r="E76" s="1"/>
    </row>
    <row r="77" spans="3:5" ht="15.05" x14ac:dyDescent="0.2">
      <c r="C77" s="16"/>
      <c r="D77" s="14">
        <v>68</v>
      </c>
      <c r="E77" s="1"/>
    </row>
    <row r="78" spans="3:5" ht="15.05" x14ac:dyDescent="0.2">
      <c r="C78" s="16"/>
      <c r="D78" s="14">
        <v>69</v>
      </c>
      <c r="E78" s="1"/>
    </row>
    <row r="79" spans="3:5" ht="15.05" x14ac:dyDescent="0.2">
      <c r="C79" s="16"/>
      <c r="D79" s="14">
        <v>70</v>
      </c>
      <c r="E79" s="1"/>
    </row>
    <row r="80" spans="3:5" ht="15.05" x14ac:dyDescent="0.2">
      <c r="C80" s="16"/>
      <c r="D80" s="14">
        <v>71</v>
      </c>
      <c r="E80" s="1"/>
    </row>
    <row r="81" spans="3:5" ht="15.05" x14ac:dyDescent="0.2">
      <c r="C81" s="16"/>
      <c r="D81" s="14">
        <v>72</v>
      </c>
      <c r="E81" s="1"/>
    </row>
    <row r="82" spans="3:5" ht="15.05" x14ac:dyDescent="0.2">
      <c r="C82" s="16"/>
      <c r="D82" s="14">
        <v>73</v>
      </c>
      <c r="E82" s="1"/>
    </row>
    <row r="83" spans="3:5" ht="15.05" x14ac:dyDescent="0.2">
      <c r="C83" s="16"/>
      <c r="D83" s="14">
        <v>74</v>
      </c>
      <c r="E83" s="1"/>
    </row>
    <row r="84" spans="3:5" ht="15.05" x14ac:dyDescent="0.2">
      <c r="C84" s="16"/>
      <c r="D84" s="14">
        <v>75</v>
      </c>
      <c r="E84" s="1"/>
    </row>
    <row r="85" spans="3:5" ht="15.05" x14ac:dyDescent="0.2">
      <c r="C85" s="16"/>
      <c r="D85" s="14">
        <v>76</v>
      </c>
      <c r="E85" s="1"/>
    </row>
    <row r="86" spans="3:5" ht="15.05" x14ac:dyDescent="0.2">
      <c r="C86" s="16"/>
      <c r="D86" s="14">
        <v>77</v>
      </c>
      <c r="E86" s="1"/>
    </row>
    <row r="87" spans="3:5" ht="15.05" x14ac:dyDescent="0.2">
      <c r="C87" s="16"/>
      <c r="D87" s="14">
        <v>78</v>
      </c>
      <c r="E87" s="1"/>
    </row>
    <row r="88" spans="3:5" ht="15.05" x14ac:dyDescent="0.2">
      <c r="C88" s="16"/>
      <c r="D88" s="14">
        <v>79</v>
      </c>
      <c r="E88" s="1"/>
    </row>
    <row r="89" spans="3:5" ht="15.05" x14ac:dyDescent="0.2">
      <c r="C89" s="16"/>
      <c r="D89" s="14">
        <v>80</v>
      </c>
      <c r="E89" s="1"/>
    </row>
    <row r="90" spans="3:5" ht="15.05" x14ac:dyDescent="0.2">
      <c r="C90" s="16"/>
      <c r="D90" s="14">
        <v>81</v>
      </c>
      <c r="E90" s="1"/>
    </row>
    <row r="91" spans="3:5" ht="15.05" x14ac:dyDescent="0.2">
      <c r="C91" s="16"/>
      <c r="D91" s="14">
        <v>82</v>
      </c>
      <c r="E91" s="1"/>
    </row>
    <row r="92" spans="3:5" ht="15.05" x14ac:dyDescent="0.2">
      <c r="C92" s="16"/>
      <c r="D92" s="14">
        <v>83</v>
      </c>
      <c r="E92" s="1"/>
    </row>
    <row r="93" spans="3:5" ht="15.05" x14ac:dyDescent="0.2">
      <c r="C93" s="16"/>
      <c r="D93" s="14">
        <v>84</v>
      </c>
      <c r="E93" s="1"/>
    </row>
    <row r="94" spans="3:5" ht="15.05" x14ac:dyDescent="0.2">
      <c r="C94" s="16"/>
      <c r="D94" s="14">
        <v>85</v>
      </c>
      <c r="E94" s="1"/>
    </row>
    <row r="95" spans="3:5" ht="15.05" x14ac:dyDescent="0.2">
      <c r="C95" s="16"/>
      <c r="D95" s="14">
        <v>86</v>
      </c>
      <c r="E95" s="1"/>
    </row>
    <row r="96" spans="3:5" ht="15.05" x14ac:dyDescent="0.2">
      <c r="C96" s="16"/>
      <c r="D96" s="14">
        <v>87</v>
      </c>
      <c r="E96" s="1"/>
    </row>
    <row r="97" spans="2:17" ht="15.05" x14ac:dyDescent="0.2">
      <c r="C97" s="16"/>
      <c r="D97" s="14">
        <v>88</v>
      </c>
      <c r="E97" s="1"/>
    </row>
    <row r="98" spans="2:17" ht="15.05" x14ac:dyDescent="0.2">
      <c r="C98" s="16"/>
      <c r="D98" s="14">
        <v>89</v>
      </c>
      <c r="E98" s="1"/>
    </row>
    <row r="99" spans="2:17" ht="15.05" x14ac:dyDescent="0.2">
      <c r="C99" s="16"/>
      <c r="D99" s="14">
        <v>90</v>
      </c>
      <c r="E99" s="1"/>
    </row>
    <row r="100" spans="2:17" ht="15.05" x14ac:dyDescent="0.2">
      <c r="C100" s="16"/>
      <c r="D100" s="14">
        <v>91</v>
      </c>
      <c r="E100" s="1"/>
    </row>
    <row r="101" spans="2:17" ht="15.05" x14ac:dyDescent="0.2">
      <c r="C101" s="16"/>
      <c r="D101" s="14">
        <v>92</v>
      </c>
      <c r="E101" s="1"/>
    </row>
    <row r="102" spans="2:17" ht="15.05" x14ac:dyDescent="0.2">
      <c r="B102" s="21"/>
      <c r="C102" s="22"/>
      <c r="D102" s="14">
        <v>93</v>
      </c>
      <c r="E102" s="1"/>
    </row>
    <row r="103" spans="2:17" ht="15.05" x14ac:dyDescent="0.2">
      <c r="B103" s="23" t="s">
        <v>4</v>
      </c>
      <c r="C103" s="22"/>
      <c r="D103" s="14">
        <v>94</v>
      </c>
      <c r="E103" s="1"/>
    </row>
    <row r="104" spans="2:17" ht="15.05" x14ac:dyDescent="0.2">
      <c r="B104" s="24"/>
      <c r="C104" s="25"/>
      <c r="D104" s="14">
        <v>95</v>
      </c>
      <c r="E104" s="1"/>
    </row>
    <row r="105" spans="2:17" ht="15.05" x14ac:dyDescent="0.2">
      <c r="B105" s="26"/>
      <c r="C105" s="27"/>
      <c r="D105" s="14">
        <v>96</v>
      </c>
      <c r="E105" s="1"/>
    </row>
    <row r="106" spans="2:17" ht="15.05" x14ac:dyDescent="0.2">
      <c r="B106" s="26"/>
      <c r="C106" s="27"/>
      <c r="D106" s="14">
        <v>97</v>
      </c>
      <c r="E106" s="1"/>
    </row>
    <row r="107" spans="2:17" ht="15.05" x14ac:dyDescent="0.2">
      <c r="B107" s="26"/>
      <c r="C107" s="27"/>
      <c r="D107" s="14">
        <v>98</v>
      </c>
      <c r="E107" s="1"/>
    </row>
    <row r="108" spans="2:17" ht="15.05" x14ac:dyDescent="0.2">
      <c r="B108" s="28"/>
      <c r="C108" s="29"/>
      <c r="D108" s="14">
        <v>99</v>
      </c>
      <c r="E108" s="1"/>
    </row>
    <row r="109" spans="2:17" ht="15.05" x14ac:dyDescent="0.2">
      <c r="B109" s="30"/>
      <c r="C109" s="30"/>
      <c r="D109" s="14">
        <v>100</v>
      </c>
      <c r="E109" s="1"/>
    </row>
    <row r="110" spans="2:17" s="31" customFormat="1" ht="15.05" customHeight="1" x14ac:dyDescent="0.2">
      <c r="B110" s="32"/>
      <c r="C110" s="32"/>
      <c r="D110" s="22"/>
    </row>
    <row r="111" spans="2:17" s="31" customFormat="1" ht="15.05" customHeight="1" x14ac:dyDescent="0.2">
      <c r="B111" s="30"/>
      <c r="C111" s="30"/>
      <c r="D111" s="22"/>
    </row>
    <row r="112" spans="2:17" s="31" customFormat="1" ht="15.05" customHeight="1" x14ac:dyDescent="0.2">
      <c r="B112" s="33" t="s">
        <v>1</v>
      </c>
      <c r="C112" s="3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34"/>
    </row>
    <row r="113" spans="2:17" s="31" customFormat="1" ht="15.05" customHeight="1" x14ac:dyDescent="0.2">
      <c r="B113" s="35" t="s">
        <v>24</v>
      </c>
      <c r="C113" s="30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36"/>
    </row>
    <row r="114" spans="2:17" s="31" customFormat="1" ht="15.05" customHeight="1" x14ac:dyDescent="0.2">
      <c r="B114" s="35" t="s">
        <v>28</v>
      </c>
      <c r="C114" s="1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36"/>
    </row>
    <row r="115" spans="2:17" s="31" customFormat="1" ht="15.05" customHeight="1" x14ac:dyDescent="0.2">
      <c r="B115" s="35" t="s">
        <v>25</v>
      </c>
      <c r="C115" s="10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36"/>
    </row>
    <row r="116" spans="2:17" s="31" customFormat="1" ht="15.05" customHeight="1" x14ac:dyDescent="0.2">
      <c r="B116" s="35" t="s">
        <v>27</v>
      </c>
      <c r="C116" s="10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37"/>
    </row>
    <row r="117" spans="2:17" s="31" customFormat="1" ht="15.05" customHeight="1" x14ac:dyDescent="0.2">
      <c r="B117" s="35" t="s">
        <v>26</v>
      </c>
      <c r="C117" s="10"/>
      <c r="D117" s="30"/>
    </row>
    <row r="118" spans="2:17" s="31" customFormat="1" ht="15.05" customHeight="1" x14ac:dyDescent="0.2">
      <c r="B118" s="35"/>
      <c r="C118" s="10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2:17" s="31" customFormat="1" ht="15.05" customHeight="1" x14ac:dyDescent="0.2">
      <c r="B119" s="10"/>
      <c r="C119" s="10"/>
      <c r="D119" s="30"/>
    </row>
    <row r="120" spans="2:17" s="31" customFormat="1" ht="15.05" customHeight="1" x14ac:dyDescent="0.2">
      <c r="B120" s="10"/>
      <c r="C120" s="10"/>
      <c r="D120" s="30"/>
    </row>
    <row r="121" spans="2:17" s="31" customFormat="1" ht="15.05" customHeight="1" x14ac:dyDescent="0.2">
      <c r="B121" s="10"/>
      <c r="C121" s="10"/>
      <c r="D121" s="30"/>
    </row>
    <row r="122" spans="2:17" ht="15.05" customHeight="1" x14ac:dyDescent="0.2"/>
  </sheetData>
  <sheetProtection algorithmName="SHA-512" hashValue="OPAv81YcZ2OMn8lS1BWMiW0o+4rjR+ZLdU6lsfczfms6T1ESO8i/xDY36tXV33oeSGe5Nuk6kJAONKhuUed6pw==" saltValue="xNkg6TK77KoCqIptfzUKgg==" spinCount="100000" sheet="1" objects="1" scenarios="1"/>
  <mergeCells count="8">
    <mergeCell ref="F1:Q1"/>
    <mergeCell ref="J3:Q5"/>
    <mergeCell ref="J27:Q27"/>
    <mergeCell ref="I9:I26"/>
    <mergeCell ref="C7:C8"/>
    <mergeCell ref="C3:E3"/>
    <mergeCell ref="C4:E4"/>
    <mergeCell ref="C5:E5"/>
  </mergeCells>
  <phoneticPr fontId="2" type="noConversion"/>
  <printOptions horizontalCentered="1" verticalCentered="1"/>
  <pageMargins left="0.1" right="0.1" top="0.1" bottom="0.1" header="0.2" footer="0.2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Histogram</vt:lpstr>
      <vt:lpstr>Histogram!Print_Area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</dc:creator>
  <cp:lastModifiedBy>eanaya100@gmail.com</cp:lastModifiedBy>
  <cp:lastPrinted>2020-11-30T12:58:59Z</cp:lastPrinted>
  <dcterms:created xsi:type="dcterms:W3CDTF">1996-10-14T23:33:28Z</dcterms:created>
  <dcterms:modified xsi:type="dcterms:W3CDTF">2022-12-18T05:35:29Z</dcterms:modified>
</cp:coreProperties>
</file>